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Храм Святителя Николая\Строительство\Полы\"/>
    </mc:Choice>
  </mc:AlternateContent>
  <bookViews>
    <workbookView xWindow="0" yWindow="0" windowWidth="8676" windowHeight="8688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18" i="1" l="1"/>
  <c r="C19" i="1"/>
  <c r="E9" i="1" s="1"/>
  <c r="H9" i="1" s="1"/>
  <c r="J9" i="1" s="1"/>
  <c r="J12" i="1"/>
  <c r="E13" i="1" l="1"/>
  <c r="H13" i="1" s="1"/>
  <c r="J13" i="1" s="1"/>
  <c r="E14" i="1"/>
  <c r="J14" i="1" s="1"/>
  <c r="E11" i="1"/>
  <c r="H11" i="1" s="1"/>
  <c r="J11" i="1" s="1"/>
  <c r="E10" i="1"/>
  <c r="H10" i="1" s="1"/>
  <c r="J10" i="1" s="1"/>
  <c r="E5" i="1"/>
  <c r="H5" i="1" s="1"/>
  <c r="J5" i="1" s="1"/>
  <c r="E8" i="1"/>
  <c r="H8" i="1" s="1"/>
  <c r="J8" i="1" s="1"/>
  <c r="E3" i="1"/>
  <c r="J3" i="1" s="1"/>
  <c r="J17" i="1" s="1"/>
  <c r="E6" i="1"/>
  <c r="H6" i="1" s="1"/>
  <c r="J6" i="1" s="1"/>
  <c r="E15" i="1"/>
  <c r="J15" i="1" s="1"/>
  <c r="E4" i="1"/>
  <c r="H4" i="1" s="1"/>
  <c r="J4" i="1" s="1"/>
  <c r="E7" i="1"/>
  <c r="H7" i="1" s="1"/>
  <c r="J7" i="1" s="1"/>
</calcChain>
</file>

<file path=xl/sharedStrings.xml><?xml version="1.0" encoding="utf-8"?>
<sst xmlns="http://schemas.openxmlformats.org/spreadsheetml/2006/main" count="49" uniqueCount="44">
  <si>
    <t>Материал слоя</t>
  </si>
  <si>
    <t>толщина слоя</t>
  </si>
  <si>
    <t>ед</t>
  </si>
  <si>
    <t>требуется</t>
  </si>
  <si>
    <t>в упаковке</t>
  </si>
  <si>
    <t>цена</t>
  </si>
  <si>
    <t>кол упаковок</t>
  </si>
  <si>
    <t>множитель</t>
  </si>
  <si>
    <t>стоимость</t>
  </si>
  <si>
    <t>Песок</t>
  </si>
  <si>
    <t>куб м</t>
  </si>
  <si>
    <t>http://perevozka24.ru/dostavka-gruzov/dostavka-peska/kostromskaya-oblast/kostroma</t>
  </si>
  <si>
    <t>Полиэтиленовая пленка</t>
  </si>
  <si>
    <t>кв м</t>
  </si>
  <si>
    <t>https://leroymerlin.ru/product/plenka-armirovannaya-400-mkm-12299177/</t>
  </si>
  <si>
    <t>Пеноплекс 50мм</t>
  </si>
  <si>
    <t>https://leroymerlin.ru/product/ekstrudirovannyy-penopolistirol-ursa-50x600x1180-mm-12747195/</t>
  </si>
  <si>
    <t>Цемент для плиты</t>
  </si>
  <si>
    <t>куб м * кг</t>
  </si>
  <si>
    <t>https://kostroma.leroymerlin.ru/product/cement-m400-14046296/#nav-characteristics</t>
  </si>
  <si>
    <t>Сетка 200x200 мм 10АIII</t>
  </si>
  <si>
    <t>http://setka-metallicheskaya.ru/catalog/setka-svarnaya-neotsinkovannaya/setka-svarnaya-neotsinkovannaya-6-200-kh-200-2m-kh-6m-tyazhelaya/</t>
  </si>
  <si>
    <t>Битумный праймер</t>
  </si>
  <si>
    <t>кг</t>
  </si>
  <si>
    <t>https://leroymerlin.ru/product/praymer-bitumnyy-aquamast-13894226/</t>
  </si>
  <si>
    <t>Гидроизоляция</t>
  </si>
  <si>
    <t>http://www.solomon-stroy.ru/catalog/gidroizol/tekhnonikol-tekhnoelast-epp-10-m-/</t>
  </si>
  <si>
    <t>Подложка под теплые полы</t>
  </si>
  <si>
    <t>https://valtec.ru/catalog/teploizolyaciya_i_materialy_dlya_trub/teploizolyaciya/podlojka_dlya_teplogo_pola_vthsfp.html</t>
  </si>
  <si>
    <t>сетка с ячейкой 100х100</t>
  </si>
  <si>
    <t>http://setka-metallicheskaya.ru/catalog/setka-svarnaya-neotsinkovannaya/setka-svarnaya-neotsinkovannaya-5-100-kh-100-15m-k/</t>
  </si>
  <si>
    <t>Труба теплых полов</t>
  </si>
  <si>
    <t>м</t>
  </si>
  <si>
    <t>https://valtec.ru/catalog/sistemy_vodyanogo_teplogo_pola/truby_dlya_vodyanogo_teplogo_pola/truba_iz_sshitogo_politilena_pex_evoh_16_mm_200_m_vp16203.html</t>
  </si>
  <si>
    <t>стяжка</t>
  </si>
  <si>
    <t>https://kostroma.leroymerlin.ru/product/styazhka-pola-luchshaya-cena-14238167/</t>
  </si>
  <si>
    <t>керамогранит</t>
  </si>
  <si>
    <t>https://kostroma.leroymerlin.ru/product/keramogranit-cersanit-calsta-42x42-sm-1-41-m2-cvet-bezhevyy-16439296/</t>
  </si>
  <si>
    <t>клей для керамогранита</t>
  </si>
  <si>
    <t>https://kostroma.leroymerlin.ru/product/kley-dlya-keramogranita-axton-18582651/</t>
  </si>
  <si>
    <t>ИТОГО:</t>
  </si>
  <si>
    <t>Площадь общая</t>
  </si>
  <si>
    <t>Всего</t>
  </si>
  <si>
    <t>Только стяжка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</si>
</sst>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rgb="FF000000"/>
      <name val="Arial"/>
    </font>
    <font>
      <sz val="10"/>
      <name val="Arial"/>
    </font>
    <font>
      <u/>
      <sz val="10"/>
      <color rgb="FF0000FF"/>
      <name val="Arial"/>
    </font>
    <font>
      <b/>
      <sz val="10"/>
      <name val="Arial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/>
    <xf numFmtId="0" fontId="3" fillId="0" borderId="0" xfId="0" applyFont="1" applyAlignment="1"/>
    <xf numFmtId="0" fontId="4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valtec.ru/catalog/teploizolyaciya_i_materialy_dlya_trub/teploizolyaciya/podlojka_dlya_teplogo_pola_vthsfp.html" TargetMode="External"/><Relationship Id="rId13" Type="http://schemas.openxmlformats.org/officeDocument/2006/relationships/hyperlink" Target="https://kostroma.leroymerlin.ru/product/kley-dlya-keramogranita-axton-18582651/" TargetMode="External"/><Relationship Id="rId3" Type="http://schemas.openxmlformats.org/officeDocument/2006/relationships/hyperlink" Target="https://leroymerlin.ru/product/ekstrudirovannyy-penopolistirol-ursa-50x600x1180-mm-12747195/" TargetMode="External"/><Relationship Id="rId7" Type="http://schemas.openxmlformats.org/officeDocument/2006/relationships/hyperlink" Target="http://www.solomon-stroy.ru/catalog/gidroizol/tekhnonikol-tekhnoelast-epp-10-m-/" TargetMode="External"/><Relationship Id="rId12" Type="http://schemas.openxmlformats.org/officeDocument/2006/relationships/hyperlink" Target="https://kostroma.leroymerlin.ru/product/keramogranit-cersanit-calsta-42x42-sm-1-41-m2-cvet-bezhevyy-16439296/" TargetMode="External"/><Relationship Id="rId2" Type="http://schemas.openxmlformats.org/officeDocument/2006/relationships/hyperlink" Target="https://leroymerlin.ru/product/plenka-armirovannaya-400-mkm-12299177/" TargetMode="External"/><Relationship Id="rId1" Type="http://schemas.openxmlformats.org/officeDocument/2006/relationships/hyperlink" Target="http://perevozka24.ru/dostavka-gruzov/dostavka-peska/kostromskaya-oblast/kostroma" TargetMode="External"/><Relationship Id="rId6" Type="http://schemas.openxmlformats.org/officeDocument/2006/relationships/hyperlink" Target="https://leroymerlin.ru/product/praymer-bitumnyy-aquamast-13894226/" TargetMode="External"/><Relationship Id="rId11" Type="http://schemas.openxmlformats.org/officeDocument/2006/relationships/hyperlink" Target="https://kostroma.leroymerlin.ru/product/styazhka-pola-luchshaya-cena-14238167/" TargetMode="External"/><Relationship Id="rId5" Type="http://schemas.openxmlformats.org/officeDocument/2006/relationships/hyperlink" Target="http://setka-metallicheskaya.ru/catalog/setka-svarnaya-neotsinkovannaya/setka-svarnaya-neotsinkovannaya-6-200-kh-200-2m-kh-6m-tyazhelaya/" TargetMode="External"/><Relationship Id="rId10" Type="http://schemas.openxmlformats.org/officeDocument/2006/relationships/hyperlink" Target="https://valtec.ru/catalog/sistemy_vodyanogo_teplogo_pola/truby_dlya_vodyanogo_teplogo_pola/truba_iz_sshitogo_politilena_pex_evoh_16_mm_200_m_vp16203.html" TargetMode="External"/><Relationship Id="rId4" Type="http://schemas.openxmlformats.org/officeDocument/2006/relationships/hyperlink" Target="https://kostroma.leroymerlin.ru/product/cement-m400-14046296/" TargetMode="External"/><Relationship Id="rId9" Type="http://schemas.openxmlformats.org/officeDocument/2006/relationships/hyperlink" Target="http://setka-metallicheskaya.ru/catalog/setka-svarnaya-neotsinkovannaya/setka-svarnaya-neotsinkovannaya-5-100-kh-100-15m-k/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2:AD19"/>
  <sheetViews>
    <sheetView tabSelected="1" workbookViewId="0">
      <selection activeCell="B5" sqref="B5"/>
    </sheetView>
  </sheetViews>
  <sheetFormatPr defaultColWidth="14.44140625" defaultRowHeight="15.75" customHeight="1" x14ac:dyDescent="0.25"/>
  <cols>
    <col min="1" max="1" width="1" customWidth="1"/>
    <col min="2" max="2" width="24.88671875" customWidth="1"/>
    <col min="3" max="3" width="12.88671875" customWidth="1"/>
    <col min="4" max="4" width="8.44140625" customWidth="1"/>
    <col min="6" max="6" width="10.44140625" customWidth="1"/>
    <col min="7" max="7" width="6.5546875" customWidth="1"/>
    <col min="9" max="9" width="10.5546875" customWidth="1"/>
    <col min="11" max="11" width="47.44140625" customWidth="1"/>
  </cols>
  <sheetData>
    <row r="2" spans="2:11" ht="15.75" customHeight="1" x14ac:dyDescent="0.25"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</row>
    <row r="3" spans="2:11" ht="15.75" customHeight="1" x14ac:dyDescent="0.25">
      <c r="B3" s="1" t="s">
        <v>9</v>
      </c>
      <c r="C3" s="1">
        <v>200</v>
      </c>
      <c r="D3" s="1" t="s">
        <v>10</v>
      </c>
      <c r="E3">
        <f>C$19*C3/1000</f>
        <v>13.557740000000001</v>
      </c>
      <c r="F3" s="1"/>
      <c r="G3" s="1">
        <v>450</v>
      </c>
      <c r="I3" s="1">
        <v>1</v>
      </c>
      <c r="J3">
        <f>G3*E3*I3</f>
        <v>6100.9830000000002</v>
      </c>
      <c r="K3" s="2" t="s">
        <v>11</v>
      </c>
    </row>
    <row r="4" spans="2:11" ht="15.75" customHeight="1" x14ac:dyDescent="0.25">
      <c r="B4" s="1" t="s">
        <v>12</v>
      </c>
      <c r="C4" s="1">
        <v>1</v>
      </c>
      <c r="D4" s="1" t="s">
        <v>13</v>
      </c>
      <c r="E4">
        <f t="shared" ref="E4:E5" si="0">C$19</f>
        <v>67.788700000000006</v>
      </c>
      <c r="F4" s="1">
        <v>20</v>
      </c>
      <c r="G4" s="1">
        <v>748</v>
      </c>
      <c r="H4">
        <f t="shared" ref="H4:H11" si="1">E4/F4</f>
        <v>3.3894350000000002</v>
      </c>
      <c r="I4" s="1">
        <v>1</v>
      </c>
      <c r="J4">
        <f t="shared" ref="J4:J11" si="2">G4*H4*I4</f>
        <v>2535.29738</v>
      </c>
      <c r="K4" s="2" t="s">
        <v>14</v>
      </c>
    </row>
    <row r="5" spans="2:11" ht="15.75" customHeight="1" x14ac:dyDescent="0.25">
      <c r="B5" s="1" t="s">
        <v>15</v>
      </c>
      <c r="C5" s="1">
        <v>50</v>
      </c>
      <c r="D5" s="1" t="s">
        <v>13</v>
      </c>
      <c r="E5">
        <f t="shared" si="0"/>
        <v>67.788700000000006</v>
      </c>
      <c r="F5" s="1">
        <v>0.70799999999999996</v>
      </c>
      <c r="G5" s="1">
        <v>181</v>
      </c>
      <c r="H5">
        <f t="shared" si="1"/>
        <v>95.74675141242939</v>
      </c>
      <c r="I5" s="1">
        <v>2</v>
      </c>
      <c r="J5">
        <f t="shared" si="2"/>
        <v>34660.324011299439</v>
      </c>
      <c r="K5" s="2" t="s">
        <v>16</v>
      </c>
    </row>
    <row r="6" spans="2:11" ht="15.75" customHeight="1" x14ac:dyDescent="0.25">
      <c r="B6" s="1" t="s">
        <v>17</v>
      </c>
      <c r="C6" s="1">
        <v>250</v>
      </c>
      <c r="D6" s="1" t="s">
        <v>18</v>
      </c>
      <c r="E6">
        <f>C$19*C6/1000*360</f>
        <v>6100.9830000000002</v>
      </c>
      <c r="F6" s="1">
        <v>25</v>
      </c>
      <c r="G6" s="1">
        <v>164</v>
      </c>
      <c r="H6">
        <f t="shared" si="1"/>
        <v>244.03932</v>
      </c>
      <c r="I6" s="1">
        <v>1</v>
      </c>
      <c r="J6">
        <f t="shared" si="2"/>
        <v>40022.448479999999</v>
      </c>
      <c r="K6" s="2" t="s">
        <v>19</v>
      </c>
    </row>
    <row r="7" spans="2:11" ht="15.75" customHeight="1" x14ac:dyDescent="0.25">
      <c r="B7" s="1" t="s">
        <v>20</v>
      </c>
      <c r="C7" s="1">
        <v>6</v>
      </c>
      <c r="D7" s="1" t="s">
        <v>13</v>
      </c>
      <c r="E7">
        <f t="shared" ref="E7:E11" si="3">C$19</f>
        <v>67.788700000000006</v>
      </c>
      <c r="F7" s="1">
        <v>12</v>
      </c>
      <c r="G7" s="1">
        <v>1560</v>
      </c>
      <c r="H7">
        <f t="shared" si="1"/>
        <v>5.6490583333333335</v>
      </c>
      <c r="I7" s="1">
        <v>2</v>
      </c>
      <c r="J7">
        <f t="shared" si="2"/>
        <v>17625.062000000002</v>
      </c>
      <c r="K7" s="2" t="s">
        <v>21</v>
      </c>
    </row>
    <row r="8" spans="2:11" ht="15.75" customHeight="1" x14ac:dyDescent="0.25">
      <c r="B8" s="1" t="s">
        <v>22</v>
      </c>
      <c r="D8" s="1" t="s">
        <v>23</v>
      </c>
      <c r="E8">
        <f t="shared" si="3"/>
        <v>67.788700000000006</v>
      </c>
      <c r="F8" s="1">
        <v>8</v>
      </c>
      <c r="G8" s="1">
        <v>940</v>
      </c>
      <c r="H8">
        <f t="shared" si="1"/>
        <v>8.4735875000000007</v>
      </c>
      <c r="I8" s="1">
        <v>1</v>
      </c>
      <c r="J8">
        <f t="shared" si="2"/>
        <v>7965.1722500000005</v>
      </c>
      <c r="K8" s="2" t="s">
        <v>24</v>
      </c>
    </row>
    <row r="9" spans="2:11" ht="15.75" customHeight="1" x14ac:dyDescent="0.25">
      <c r="B9" s="1" t="s">
        <v>25</v>
      </c>
      <c r="D9" s="1" t="s">
        <v>13</v>
      </c>
      <c r="E9">
        <f t="shared" si="3"/>
        <v>67.788700000000006</v>
      </c>
      <c r="F9" s="1">
        <v>10</v>
      </c>
      <c r="G9" s="1">
        <v>1850</v>
      </c>
      <c r="H9">
        <f t="shared" si="1"/>
        <v>6.7788700000000004</v>
      </c>
      <c r="I9" s="1">
        <v>2</v>
      </c>
      <c r="J9">
        <f t="shared" si="2"/>
        <v>25081.819000000003</v>
      </c>
      <c r="K9" s="2" t="s">
        <v>26</v>
      </c>
    </row>
    <row r="10" spans="2:11" ht="15.75" customHeight="1" x14ac:dyDescent="0.25">
      <c r="B10" s="1" t="s">
        <v>27</v>
      </c>
      <c r="C10" s="1">
        <v>5</v>
      </c>
      <c r="D10" s="1" t="s">
        <v>13</v>
      </c>
      <c r="E10">
        <f t="shared" si="3"/>
        <v>67.788700000000006</v>
      </c>
      <c r="F10" s="1">
        <v>30</v>
      </c>
      <c r="G10" s="1">
        <v>1650</v>
      </c>
      <c r="H10">
        <f t="shared" si="1"/>
        <v>2.2596233333333333</v>
      </c>
      <c r="I10" s="1">
        <v>1</v>
      </c>
      <c r="J10">
        <f t="shared" si="2"/>
        <v>3728.3784999999998</v>
      </c>
      <c r="K10" s="2" t="s">
        <v>28</v>
      </c>
    </row>
    <row r="11" spans="2:11" ht="15.75" customHeight="1" x14ac:dyDescent="0.25">
      <c r="B11" s="1" t="s">
        <v>29</v>
      </c>
      <c r="D11" s="1" t="s">
        <v>13</v>
      </c>
      <c r="E11">
        <f t="shared" si="3"/>
        <v>67.788700000000006</v>
      </c>
      <c r="F11" s="1">
        <v>3</v>
      </c>
      <c r="G11" s="1">
        <v>390</v>
      </c>
      <c r="H11">
        <f t="shared" si="1"/>
        <v>22.596233333333334</v>
      </c>
      <c r="I11" s="1">
        <v>1</v>
      </c>
      <c r="J11">
        <f t="shared" si="2"/>
        <v>8812.5310000000009</v>
      </c>
      <c r="K11" s="2" t="s">
        <v>30</v>
      </c>
    </row>
    <row r="12" spans="2:11" ht="15.75" customHeight="1" x14ac:dyDescent="0.25">
      <c r="B12" s="1" t="s">
        <v>31</v>
      </c>
      <c r="C12" s="1">
        <v>16</v>
      </c>
      <c r="D12" s="1" t="s">
        <v>32</v>
      </c>
      <c r="E12" s="1">
        <v>400</v>
      </c>
      <c r="G12" s="1">
        <v>58</v>
      </c>
      <c r="I12" s="1">
        <v>1</v>
      </c>
      <c r="J12">
        <f>E12*G12</f>
        <v>23200</v>
      </c>
      <c r="K12" s="2" t="s">
        <v>33</v>
      </c>
    </row>
    <row r="13" spans="2:11" ht="15.75" customHeight="1" x14ac:dyDescent="0.25">
      <c r="B13" s="1" t="s">
        <v>34</v>
      </c>
      <c r="C13" s="1">
        <v>70</v>
      </c>
      <c r="E13">
        <f>C$19*18*C13/10</f>
        <v>8541.3762000000024</v>
      </c>
      <c r="F13" s="1">
        <v>25</v>
      </c>
      <c r="G13" s="1">
        <v>108</v>
      </c>
      <c r="H13">
        <f>E13/F13</f>
        <v>341.65504800000008</v>
      </c>
      <c r="I13" s="1">
        <v>1</v>
      </c>
      <c r="J13">
        <f>G13*H13*I13</f>
        <v>36898.745184000007</v>
      </c>
      <c r="K13" s="2" t="s">
        <v>35</v>
      </c>
    </row>
    <row r="14" spans="2:11" ht="15.75" customHeight="1" x14ac:dyDescent="0.25">
      <c r="B14" s="1" t="s">
        <v>36</v>
      </c>
      <c r="E14">
        <f t="shared" ref="E14:E15" si="4">C$19</f>
        <v>67.788700000000006</v>
      </c>
      <c r="F14" s="1">
        <v>8</v>
      </c>
      <c r="G14" s="1">
        <v>532</v>
      </c>
      <c r="I14" s="1">
        <v>1</v>
      </c>
      <c r="J14">
        <f t="shared" ref="J14:J15" si="5">E14*G14</f>
        <v>36063.588400000001</v>
      </c>
      <c r="K14" s="2" t="s">
        <v>37</v>
      </c>
    </row>
    <row r="15" spans="2:11" ht="15.75" customHeight="1" x14ac:dyDescent="0.25">
      <c r="B15" s="1" t="s">
        <v>38</v>
      </c>
      <c r="E15">
        <f t="shared" si="4"/>
        <v>67.788700000000006</v>
      </c>
      <c r="G15" s="1">
        <v>102</v>
      </c>
      <c r="J15">
        <f t="shared" si="5"/>
        <v>6914.4474000000009</v>
      </c>
      <c r="K15" s="2" t="s">
        <v>39</v>
      </c>
    </row>
    <row r="17" spans="1:30" ht="15.75" customHeight="1" x14ac:dyDescent="0.25">
      <c r="A17" s="3"/>
      <c r="B17" s="4" t="s">
        <v>40</v>
      </c>
      <c r="C17" s="3"/>
      <c r="D17" s="3"/>
      <c r="E17" s="3"/>
      <c r="F17" s="3"/>
      <c r="G17" s="3"/>
      <c r="H17" s="3"/>
      <c r="I17" s="3" t="s">
        <v>42</v>
      </c>
      <c r="J17" s="3">
        <f>SUM(J3:J15)</f>
        <v>249608.79660529943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:30" ht="15.75" customHeight="1" x14ac:dyDescent="0.25">
      <c r="I18" t="s">
        <v>43</v>
      </c>
      <c r="J18" s="3">
        <f>SUM(J3:J7)</f>
        <v>100944.11487129945</v>
      </c>
    </row>
    <row r="19" spans="1:30" ht="15.75" customHeight="1" x14ac:dyDescent="0.25">
      <c r="B19" s="1" t="s">
        <v>41</v>
      </c>
      <c r="C19">
        <f>6.4*6.4+6.14*5.16-1.16*0.89*2-1.67*1.67</f>
        <v>67.788700000000006</v>
      </c>
    </row>
  </sheetData>
  <hyperlinks>
    <hyperlink ref="K3" r:id="rId1"/>
    <hyperlink ref="K4" r:id="rId2"/>
    <hyperlink ref="K5" r:id="rId3"/>
    <hyperlink ref="K6" r:id="rId4" location="nav-characteristics"/>
    <hyperlink ref="K7" r:id="rId5"/>
    <hyperlink ref="K8" r:id="rId6"/>
    <hyperlink ref="K9" r:id="rId7"/>
    <hyperlink ref="K10" r:id="rId8"/>
    <hyperlink ref="K11" r:id="rId9"/>
    <hyperlink ref="K12" r:id="rId10"/>
    <hyperlink ref="K13" r:id="rId11"/>
    <hyperlink ref="K14" r:id="rId12"/>
    <hyperlink ref="K15" r:id="rId13"/>
  </hyperlinks>
  <pageMargins left="0.25" right="2.2799999999999998" top="0.75" bottom="0.75" header="0.3" footer="0.3"/>
  <pageSetup paperSize="9" orientation="landscape"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oniko</cp:lastModifiedBy>
  <cp:lastPrinted>2019-03-04T09:13:03Z</cp:lastPrinted>
  <dcterms:modified xsi:type="dcterms:W3CDTF">2019-03-04T09:14:44Z</dcterms:modified>
</cp:coreProperties>
</file>